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kasen\Desktop\【そが】\"/>
    </mc:Choice>
  </mc:AlternateContent>
  <xr:revisionPtr revIDLastSave="0" documentId="8_{80712A52-C3E4-4035-8187-7E61E39C8955}" xr6:coauthVersionLast="47" xr6:coauthVersionMax="47" xr10:uidLastSave="{00000000-0000-0000-0000-000000000000}"/>
  <workbookProtection workbookAlgorithmName="SHA-512" workbookHashValue="F8rJzVKO0RAO4WFCB/p0WIHhFs4seszyKSW74X87oynzQdbLd99/hnW78uFJ8QRbBP0h0LY5E6k/gTnzg/yZAA==" workbookSaltValue="uL7IFwpcpKDOWnAyQ/UngQ==" workbookSpinCount="100000" lockStructure="1"/>
  <bookViews>
    <workbookView xWindow="-60" yWindow="-60" windowWidth="20610" windowHeight="1119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T6" i="5"/>
  <c r="S6" i="5"/>
  <c r="AL8" i="4" s="1"/>
  <c r="R6" i="5"/>
  <c r="Q6" i="5"/>
  <c r="P6" i="5"/>
  <c r="O6" i="5"/>
  <c r="I10" i="4" s="1"/>
  <c r="N6" i="5"/>
  <c r="M6" i="5"/>
  <c r="L6" i="5"/>
  <c r="K6" i="5"/>
  <c r="P8" i="4" s="1"/>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G85" i="4"/>
  <c r="F85" i="4"/>
  <c r="E85" i="4"/>
  <c r="AL10" i="4"/>
  <c r="AD10" i="4"/>
  <c r="W10" i="4"/>
  <c r="P10" i="4"/>
  <c r="B10" i="4"/>
  <c r="BB8" i="4"/>
  <c r="AT8" i="4"/>
  <c r="AD8" i="4"/>
  <c r="W8" i="4"/>
  <c r="I8" i="4"/>
  <c r="B8" i="4"/>
  <c r="B6" i="4"/>
</calcChain>
</file>

<file path=xl/sharedStrings.xml><?xml version="1.0" encoding="utf-8"?>
<sst xmlns="http://schemas.openxmlformats.org/spreadsheetml/2006/main" count="259" uniqueCount="117">
  <si>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</si>
  <si>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</si>
  <si>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</si>
  <si>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</si>
  <si>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</si>
  <si>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</si>
  <si>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</si>
  <si>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</si>
  <si>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</si>
  <si>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</si>
  <si>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</si>
  <si>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</si>
  <si>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</si>
  <si>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</si>
  <si>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</si>
  <si>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</si>
  <si>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</si>
  <si>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</si>
  <si>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</si>
  <si>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</si>
  <si>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</si>
  <si>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</si>
  <si>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</si>
  <si>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</si>
  <si>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</si>
  <si>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</si>
  <si>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</si>
  <si>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</si>
  <si>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</si>
  <si>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</si>
  <si>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</si>
  <si>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</si>
  <si>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</si>
  <si>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</si>
  <si>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</si>
  <si>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</si>
  <si>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</si>
  <si>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</si>
  <si>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</si>
  <si>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</si>
  <si>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</si>
  <si>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</si>
  <si>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</si>
  <si>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</si>
  <si>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</si>
  <si>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</si>
  <si>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</si>
  <si>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</si>
  <si>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</si>
  <si>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</si>
  <si>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</si>
  <si>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</si>
  <si>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</si>
  <si>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</si>
  <si>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</si>
  <si>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</si>
  <si>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</si>
  <si>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</si>
  <si>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</si>
  <si>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</si>
  <si>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</si>
  <si>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</si>
  <si>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</si>
  <si>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</si>
  <si>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</si>
  <si>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</si>
  <si>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</si>
  <si>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</si>
  <si>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</si>
  <si>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</si>
  <si>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</si>
  <si>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</si>
  <si>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</si>
  <si>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</si>
  <si>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</si>
  <si>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</si>
  <si>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</si>
  <si>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</si>
  <si>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</si>
  <si>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</si>
  <si>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</si>
  <si>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</si>
  <si>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</si>
  <si>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</si>
  <si>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</si>
  <si>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</si>
  <si>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</si>
  <si>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</si>
  <si>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</si>
  <si>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</si>
  <si>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</si>
  <si>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</si>
  <si>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</si>
  <si>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</si>
  <si>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</si>
  <si>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</si>
  <si>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埼玉県　吉川市</t>
  </si>
  <si>
    <t>法適用</t>
  </si>
  <si>
    <t>下水道事業</t>
  </si>
  <si>
    <t>公共下水道</t>
  </si>
  <si>
    <t>Bb1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</si>
  <si>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</si>
  <si>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</si>
  <si>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</si>
  <si>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</si>
  <si>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</si>
  <si>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</si>
  <si>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</si>
  <si>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</si>
  <si>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</si>
  <si>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</si>
  <si>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</si>
  <si>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</si>
  <si>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</si>
  <si>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管渠改善率については、耐用年数を経過した管渠がないため、管渠の更新を実施していない。今後は吉川市下水道事業経営戦略（令和2年度策定）に基づき、計画的に管渠の維持管理及び更新を図る。</t>
    <phoneticPr fontId="4"/>
  </si>
  <si>
    <t>現在のところ、各指標が類似団体平均値及び全国平均値を上回っており、適切な経営状態であると考える。
　今後についても、汚水処理費の増加や、管渠及びポンプ施設の耐震化工事に対応するため、将来的には管渠の更新をしていく際には、財源不足になることが吉川市下水道事業経営戦略（令和2年度策定）において明らかになっている。
今後については、下水道使用料の改定を視野に入れつつ、令和7年度に経営戦略の改定作業を行う予定である。</t>
    <rPh sb="91" eb="94">
      <t>ショウライテキ</t>
    </rPh>
    <rPh sb="96" eb="98">
      <t>カンキョ</t>
    </rPh>
    <rPh sb="99" eb="101">
      <t>コウシン</t>
    </rPh>
    <rPh sb="106" eb="107">
      <t>サイ</t>
    </rPh>
    <rPh sb="110" eb="112">
      <t>ザイゲン</t>
    </rPh>
    <rPh sb="112" eb="114">
      <t>ブソク</t>
    </rPh>
    <rPh sb="145" eb="146">
      <t>アキ</t>
    </rPh>
    <rPh sb="156" eb="158">
      <t>コンゴ</t>
    </rPh>
    <rPh sb="182" eb="184">
      <t>レイワ</t>
    </rPh>
    <rPh sb="185" eb="187">
      <t>ネンド</t>
    </rPh>
    <rPh sb="188" eb="190">
      <t>ケイエイ</t>
    </rPh>
    <rPh sb="190" eb="192">
      <t>センリャク</t>
    </rPh>
    <rPh sb="193" eb="195">
      <t>カイテイ</t>
    </rPh>
    <rPh sb="195" eb="197">
      <t>サギョウ</t>
    </rPh>
    <rPh sb="198" eb="199">
      <t>オコナ</t>
    </rPh>
    <rPh sb="200" eb="202">
      <t>ヨテイ</t>
    </rPh>
    <phoneticPr fontId="4"/>
  </si>
  <si>
    <t>①経常収支比率については、前年度に比べて0.64㌽上昇し、111.17％となり、単年度収支が黒字であることを意味する100％を超えており、適切な数値であると考える。今後についても吉川市下水道事業経営戦略に基づき、適切な経営に努めていく。
③流動比率については、前年度に比べて31.72ポイント上昇し、113.69％となり、初めて100％を上回ることができた。今後についても減価償却累計額が増加していくことから、流動資産が増加していくものと考える。
④企業債残高対事業規模比率については、前年度に比べて12.06㌽上昇し、686.39％となったが、類似団体平均値以下のため、適切な数値と考える。ただし、今後も吉川美南駅東口土地区画整理事業地内の下水道管布設工事等により、企業債残高が増加する見込みであるため、引き続き注視することが必要であると思われる。
⑤経費回収率は、前年度に比べて5.79㌽減少し134.77％となったが、類似団体平均値及び全国平均値をともに大きく上回っており、適切な数値であると考える。今後についても適切な支出に努め、経費回収率の維持を図る。
⑥汚水処理原価は、前年度に比べて3.93円増加し、81.43円となったが、類似団体平均値及び全国平均値をともに大きく下回っており、適切な数値であると考える。今後についても吉川市下水道事業経営戦略に基づき、適切な支出に努め、汚水処理原価の維持を図る。
⑧水洗化率については、前年度に比べて0.11㌽上昇し、97.05％となり、類似団体平均値及び全国平均値を上回っている。今後、大きく上昇することは難しいと思われるが、引き続き、未接続世帯への通知を実施し、水洗化率の向上を図る。</t>
    <rPh sb="13" eb="16">
      <t>ゼンネンド</t>
    </rPh>
    <rPh sb="17" eb="18">
      <t>クラ</t>
    </rPh>
    <rPh sb="25" eb="27">
      <t>ジョウショウ</t>
    </rPh>
    <rPh sb="130" eb="131">
      <t>ゼン</t>
    </rPh>
    <rPh sb="132" eb="133">
      <t>ド</t>
    </rPh>
    <rPh sb="134" eb="135">
      <t>クラ</t>
    </rPh>
    <rPh sb="146" eb="148">
      <t>ジョウショウ</t>
    </rPh>
    <rPh sb="161" eb="162">
      <t>ハジ</t>
    </rPh>
    <rPh sb="192" eb="193">
      <t>ガク</t>
    </rPh>
    <rPh sb="194" eb="196">
      <t>ゾウカ</t>
    </rPh>
    <rPh sb="243" eb="246">
      <t>ゼンネンド</t>
    </rPh>
    <rPh sb="247" eb="248">
      <t>クラ</t>
    </rPh>
    <rPh sb="256" eb="258">
      <t>ジョウショウ</t>
    </rPh>
    <rPh sb="344" eb="346">
      <t>ミコ</t>
    </rPh>
    <rPh sb="384" eb="387">
      <t>ゼンネンド</t>
    </rPh>
    <rPh sb="388" eb="389">
      <t>クラ</t>
    </rPh>
    <rPh sb="396" eb="398">
      <t>ゲンショウ</t>
    </rPh>
    <rPh sb="491" eb="494">
      <t>ゼンネンド</t>
    </rPh>
    <rPh sb="495" eb="496">
      <t>クラ</t>
    </rPh>
    <rPh sb="502" eb="503">
      <t>エン</t>
    </rPh>
    <rPh sb="503" eb="505">
      <t>ゾウカ</t>
    </rPh>
    <rPh sb="512" eb="513">
      <t>エン</t>
    </rPh>
    <rPh sb="618" eb="621">
      <t>ゼンネンド</t>
    </rPh>
    <rPh sb="622" eb="623">
      <t>クラ</t>
    </rPh>
    <rPh sb="630" eb="632">
      <t>ジョウショウ</t>
    </rPh>
    <rPh sb="659" eb="661">
      <t>ウワマワ</t>
    </rPh>
    <rPh sb="669" eb="670">
      <t>オオ</t>
    </rPh>
    <rPh sb="672" eb="674">
      <t>ジョウショウ</t>
    </rPh>
    <rPh sb="679" eb="680">
      <t>ムズカ</t>
    </rPh>
    <rPh sb="683" eb="684">
      <t>オモ</t>
    </rPh>
    <rPh sb="689" eb="690">
      <t>ヒ</t>
    </rPh>
    <rPh sb="691" eb="692">
      <t>ツヅ</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</si>
</sst>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1855-4606-9A05-B4B0E0E5F7A6}"/>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0.01</c:v>
                </c:pt>
                <c:pt idx="2">
                  <c:v>0.01</c:v>
                </c:pt>
                <c:pt idx="3">
                  <c:v>0.35</c:v>
                </c:pt>
                <c:pt idx="4">
                  <c:v>0.1</c:v>
                </c:pt>
              </c:numCache>
            </c:numRef>
          </c:val>
          <c:smooth val="0"/>
          <c:extLst>
            <c:ext xmlns:c16="http://schemas.microsoft.com/office/drawing/2014/chart" uri="{C3380CC4-5D6E-409C-BE32-E72D297353CC}">
              <c16:uniqueId val="{00000001-1855-4606-9A05-B4B0E0E5F7A6}"/>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0</c:v>
                </c:pt>
                <c:pt idx="1">
                  <c:v>105.68</c:v>
                </c:pt>
                <c:pt idx="2">
                  <c:v>108.8</c:v>
                </c:pt>
                <c:pt idx="3">
                  <c:v>110.53</c:v>
                </c:pt>
                <c:pt idx="4">
                  <c:v>111.17</c:v>
                </c:pt>
              </c:numCache>
            </c:numRef>
          </c:val>
          <c:extLst>
            <c:ext xmlns:c16="http://schemas.microsoft.com/office/drawing/2014/chart" uri="{C3380CC4-5D6E-409C-BE32-E72D297353CC}">
              <c16:uniqueId val="{00000000-2ADA-444B-AF15-79A41C730BC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110.81</c:v>
                </c:pt>
                <c:pt idx="2">
                  <c:v>103.57</c:v>
                </c:pt>
                <c:pt idx="3">
                  <c:v>109.78</c:v>
                </c:pt>
                <c:pt idx="4">
                  <c:v>109.96</c:v>
                </c:pt>
              </c:numCache>
            </c:numRef>
          </c:val>
          <c:smooth val="0"/>
          <c:extLst>
            <c:ext xmlns:c16="http://schemas.microsoft.com/office/drawing/2014/chart" uri="{C3380CC4-5D6E-409C-BE32-E72D297353CC}">
              <c16:uniqueId val="{00000001-2ADA-444B-AF15-79A41C730BC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0</c:v>
                </c:pt>
                <c:pt idx="1">
                  <c:v>2.96</c:v>
                </c:pt>
                <c:pt idx="2">
                  <c:v>5.85</c:v>
                </c:pt>
                <c:pt idx="3">
                  <c:v>8.6300000000000008</c:v>
                </c:pt>
                <c:pt idx="4">
                  <c:v>11.43</c:v>
                </c:pt>
              </c:numCache>
            </c:numRef>
          </c:val>
          <c:extLst>
            <c:ext xmlns:c16="http://schemas.microsoft.com/office/drawing/2014/chart" uri="{C3380CC4-5D6E-409C-BE32-E72D297353CC}">
              <c16:uniqueId val="{00000000-7091-4A7C-9A9E-34C6F700D4D6}"/>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14.51</c:v>
                </c:pt>
                <c:pt idx="2">
                  <c:v>4.4400000000000004</c:v>
                </c:pt>
                <c:pt idx="3">
                  <c:v>22.34</c:v>
                </c:pt>
                <c:pt idx="4">
                  <c:v>24.65</c:v>
                </c:pt>
              </c:numCache>
            </c:numRef>
          </c:val>
          <c:smooth val="0"/>
          <c:extLst>
            <c:ext xmlns:c16="http://schemas.microsoft.com/office/drawing/2014/chart" uri="{C3380CC4-5D6E-409C-BE32-E72D297353CC}">
              <c16:uniqueId val="{00000001-7091-4A7C-9A9E-34C6F700D4D6}"/>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A690-4693-B809-890DAE10C778}"/>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formatCode="#,##0.00;&quot;△&quot;#,##0.00;&quot;-&quot;">
                  <c:v>0</c:v>
                </c:pt>
                <c:pt idx="1">
                  <c:v>0</c:v>
                </c:pt>
                <c:pt idx="2">
                  <c:v>0</c:v>
                </c:pt>
                <c:pt idx="3" formatCode="#,##0.00;&quot;△&quot;#,##0.00;&quot;-&quot;">
                  <c:v>1.94</c:v>
                </c:pt>
                <c:pt idx="4" formatCode="#,##0.00;&quot;△&quot;#,##0.00;&quot;-&quot;">
                  <c:v>2.42</c:v>
                </c:pt>
              </c:numCache>
            </c:numRef>
          </c:val>
          <c:smooth val="0"/>
          <c:extLst>
            <c:ext xmlns:c16="http://schemas.microsoft.com/office/drawing/2014/chart" uri="{C3380CC4-5D6E-409C-BE32-E72D297353CC}">
              <c16:uniqueId val="{00000001-A690-4693-B809-890DAE10C778}"/>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281E-4099-9917-40ECB7934764}"/>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156.22</c:v>
                </c:pt>
                <c:pt idx="2">
                  <c:v>35.11</c:v>
                </c:pt>
                <c:pt idx="3">
                  <c:v>9.36</c:v>
                </c:pt>
                <c:pt idx="4">
                  <c:v>7.56</c:v>
                </c:pt>
              </c:numCache>
            </c:numRef>
          </c:val>
          <c:smooth val="0"/>
          <c:extLst>
            <c:ext xmlns:c16="http://schemas.microsoft.com/office/drawing/2014/chart" uri="{C3380CC4-5D6E-409C-BE32-E72D297353CC}">
              <c16:uniqueId val="{00000001-281E-4099-9917-40ECB7934764}"/>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0</c:v>
                </c:pt>
                <c:pt idx="1">
                  <c:v>37.81</c:v>
                </c:pt>
                <c:pt idx="2">
                  <c:v>56.29</c:v>
                </c:pt>
                <c:pt idx="3">
                  <c:v>81.97</c:v>
                </c:pt>
                <c:pt idx="4">
                  <c:v>113.69</c:v>
                </c:pt>
              </c:numCache>
            </c:numRef>
          </c:val>
          <c:extLst>
            <c:ext xmlns:c16="http://schemas.microsoft.com/office/drawing/2014/chart" uri="{C3380CC4-5D6E-409C-BE32-E72D297353CC}">
              <c16:uniqueId val="{00000000-4048-43A3-8DD2-216475804932}"/>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12.06</c:v>
                </c:pt>
                <c:pt idx="2">
                  <c:v>76.62</c:v>
                </c:pt>
                <c:pt idx="3">
                  <c:v>47.13</c:v>
                </c:pt>
                <c:pt idx="4">
                  <c:v>50.85</c:v>
                </c:pt>
              </c:numCache>
            </c:numRef>
          </c:val>
          <c:smooth val="0"/>
          <c:extLst>
            <c:ext xmlns:c16="http://schemas.microsoft.com/office/drawing/2014/chart" uri="{C3380CC4-5D6E-409C-BE32-E72D297353CC}">
              <c16:uniqueId val="{00000001-4048-43A3-8DD2-216475804932}"/>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0</c:v>
                </c:pt>
                <c:pt idx="1">
                  <c:v>393.98</c:v>
                </c:pt>
                <c:pt idx="2">
                  <c:v>679.34</c:v>
                </c:pt>
                <c:pt idx="3">
                  <c:v>674.33</c:v>
                </c:pt>
                <c:pt idx="4">
                  <c:v>686.39</c:v>
                </c:pt>
              </c:numCache>
            </c:numRef>
          </c:val>
          <c:extLst>
            <c:ext xmlns:c16="http://schemas.microsoft.com/office/drawing/2014/chart" uri="{C3380CC4-5D6E-409C-BE32-E72D297353CC}">
              <c16:uniqueId val="{00000000-DA04-4426-ADC3-65B4C9B69985}"/>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1412.42</c:v>
                </c:pt>
                <c:pt idx="2">
                  <c:v>1112.44</c:v>
                </c:pt>
                <c:pt idx="3">
                  <c:v>788.62</c:v>
                </c:pt>
                <c:pt idx="4">
                  <c:v>772.15</c:v>
                </c:pt>
              </c:numCache>
            </c:numRef>
          </c:val>
          <c:smooth val="0"/>
          <c:extLst>
            <c:ext xmlns:c16="http://schemas.microsoft.com/office/drawing/2014/chart" uri="{C3380CC4-5D6E-409C-BE32-E72D297353CC}">
              <c16:uniqueId val="{00000001-DA04-4426-ADC3-65B4C9B69985}"/>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0</c:v>
                </c:pt>
                <c:pt idx="1">
                  <c:v>104.98</c:v>
                </c:pt>
                <c:pt idx="2">
                  <c:v>134.93</c:v>
                </c:pt>
                <c:pt idx="3">
                  <c:v>140.56</c:v>
                </c:pt>
                <c:pt idx="4">
                  <c:v>134.77000000000001</c:v>
                </c:pt>
              </c:numCache>
            </c:numRef>
          </c:val>
          <c:extLst>
            <c:ext xmlns:c16="http://schemas.microsoft.com/office/drawing/2014/chart" uri="{C3380CC4-5D6E-409C-BE32-E72D297353CC}">
              <c16:uniqueId val="{00000000-AB5D-4DA5-BDF6-65D83311A166}"/>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92.42</c:v>
                </c:pt>
                <c:pt idx="2">
                  <c:v>89.61</c:v>
                </c:pt>
                <c:pt idx="3">
                  <c:v>99.88</c:v>
                </c:pt>
                <c:pt idx="4">
                  <c:v>98.82</c:v>
                </c:pt>
              </c:numCache>
            </c:numRef>
          </c:val>
          <c:smooth val="0"/>
          <c:extLst>
            <c:ext xmlns:c16="http://schemas.microsoft.com/office/drawing/2014/chart" uri="{C3380CC4-5D6E-409C-BE32-E72D297353CC}">
              <c16:uniqueId val="{00000001-AB5D-4DA5-BDF6-65D83311A166}"/>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0</c:v>
                </c:pt>
                <c:pt idx="1">
                  <c:v>100.93</c:v>
                </c:pt>
                <c:pt idx="2">
                  <c:v>79.14</c:v>
                </c:pt>
                <c:pt idx="3">
                  <c:v>77.5</c:v>
                </c:pt>
                <c:pt idx="4">
                  <c:v>81.430000000000007</c:v>
                </c:pt>
              </c:numCache>
            </c:numRef>
          </c:val>
          <c:extLst>
            <c:ext xmlns:c16="http://schemas.microsoft.com/office/drawing/2014/chart" uri="{C3380CC4-5D6E-409C-BE32-E72D297353CC}">
              <c16:uniqueId val="{00000000-4FBD-4DD0-9F66-576D851AA04D}"/>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133.33000000000001</c:v>
                </c:pt>
                <c:pt idx="2">
                  <c:v>115.51</c:v>
                </c:pt>
                <c:pt idx="3">
                  <c:v>126.94</c:v>
                </c:pt>
                <c:pt idx="4">
                  <c:v>128.38999999999999</c:v>
                </c:pt>
              </c:numCache>
            </c:numRef>
          </c:val>
          <c:smooth val="0"/>
          <c:extLst>
            <c:ext xmlns:c16="http://schemas.microsoft.com/office/drawing/2014/chart" uri="{C3380CC4-5D6E-409C-BE32-E72D297353CC}">
              <c16:uniqueId val="{00000001-4FBD-4DD0-9F66-576D851AA04D}"/>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FD6-4CDF-B419-E2A7DC521F8E}"/>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82.83</c:v>
                </c:pt>
                <c:pt idx="4">
                  <c:v>69.38</c:v>
                </c:pt>
              </c:numCache>
            </c:numRef>
          </c:val>
          <c:smooth val="0"/>
          <c:extLst>
            <c:ext xmlns:c16="http://schemas.microsoft.com/office/drawing/2014/chart" uri="{C3380CC4-5D6E-409C-BE32-E72D297353CC}">
              <c16:uniqueId val="{00000001-6FD6-4CDF-B419-E2A7DC521F8E}"/>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0</c:v>
                </c:pt>
                <c:pt idx="1">
                  <c:v>96.33</c:v>
                </c:pt>
                <c:pt idx="2">
                  <c:v>96.45</c:v>
                </c:pt>
                <c:pt idx="3">
                  <c:v>96.94</c:v>
                </c:pt>
                <c:pt idx="4">
                  <c:v>97.05</c:v>
                </c:pt>
              </c:numCache>
            </c:numRef>
          </c:val>
          <c:extLst>
            <c:ext xmlns:c16="http://schemas.microsoft.com/office/drawing/2014/chart" uri="{C3380CC4-5D6E-409C-BE32-E72D297353CC}">
              <c16:uniqueId val="{00000000-3B8B-4E49-BBB9-BDE959114810}"/>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90.26</c:v>
                </c:pt>
                <c:pt idx="2">
                  <c:v>88.26</c:v>
                </c:pt>
                <c:pt idx="3">
                  <c:v>95.73</c:v>
                </c:pt>
                <c:pt idx="4">
                  <c:v>96.1</c:v>
                </c:pt>
              </c:numCache>
            </c:numRef>
          </c:val>
          <c:smooth val="0"/>
          <c:extLst>
            <c:ext xmlns:c16="http://schemas.microsoft.com/office/drawing/2014/chart" uri="{C3380CC4-5D6E-409C-BE32-E72D297353CC}">
              <c16:uniqueId val="{00000001-3B8B-4E49-BBB9-BDE959114810}"/>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【106.11】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【652.82】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【138.29】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【39.74】</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145" zoomScaleNormal="145" workbookViewId="0">
      <selection activeCell="BJ39" sqref="BJ3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埼玉県　吉川市</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Bb1</v>
      </c>
      <c r="X8" s="65"/>
      <c r="Y8" s="65"/>
      <c r="Z8" s="65"/>
      <c r="AA8" s="65"/>
      <c r="AB8" s="65"/>
      <c r="AC8" s="65"/>
      <c r="AD8" s="66" t="str">
        <f>データ!$M$6</f>
        <v>非設置</v>
      </c>
      <c r="AE8" s="66"/>
      <c r="AF8" s="66"/>
      <c r="AG8" s="66"/>
      <c r="AH8" s="66"/>
      <c r="AI8" s="66"/>
      <c r="AJ8" s="66"/>
      <c r="AK8" s="3"/>
      <c r="AL8" s="46">
        <f>データ!S6</f>
        <v>73001</v>
      </c>
      <c r="AM8" s="46"/>
      <c r="AN8" s="46"/>
      <c r="AO8" s="46"/>
      <c r="AP8" s="46"/>
      <c r="AQ8" s="46"/>
      <c r="AR8" s="46"/>
      <c r="AS8" s="46"/>
      <c r="AT8" s="45">
        <f>データ!T6</f>
        <v>31.66</v>
      </c>
      <c r="AU8" s="45"/>
      <c r="AV8" s="45"/>
      <c r="AW8" s="45"/>
      <c r="AX8" s="45"/>
      <c r="AY8" s="45"/>
      <c r="AZ8" s="45"/>
      <c r="BA8" s="45"/>
      <c r="BB8" s="45">
        <f>データ!U6</f>
        <v>2305.7800000000002</v>
      </c>
      <c r="BC8" s="45"/>
      <c r="BD8" s="45"/>
      <c r="BE8" s="45"/>
      <c r="BF8" s="45"/>
      <c r="BG8" s="45"/>
      <c r="BH8" s="45"/>
      <c r="BI8" s="45"/>
      <c r="BJ8" s="3"/>
      <c r="BK8" s="3"/>
      <c r="BL8" s="61" t="s">
        <v>10</v>
      </c>
      <c r="BM8" s="62"/>
      <c r="BN8" s="63" t="s">
        <v>11</v>
      </c>
      <c r="BO8" s="63"/>
      <c r="BP8" s="63"/>
      <c r="BQ8" s="63"/>
      <c r="BR8" s="63"/>
      <c r="BS8" s="63"/>
      <c r="BT8" s="63"/>
      <c r="BU8" s="63"/>
      <c r="BV8" s="63"/>
      <c r="BW8" s="63"/>
      <c r="BX8" s="63"/>
      <c r="BY8" s="64"/>
    </row>
    <row r="9" spans="1:78" ht="18.75" customHeight="1" x14ac:dyDescent="0.15">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15">
      <c r="A10" s="2"/>
      <c r="B10" s="45" t="str">
        <f>データ!N6</f>
        <v>-</v>
      </c>
      <c r="C10" s="45"/>
      <c r="D10" s="45"/>
      <c r="E10" s="45"/>
      <c r="F10" s="45"/>
      <c r="G10" s="45"/>
      <c r="H10" s="45"/>
      <c r="I10" s="45">
        <f>データ!O6</f>
        <v>82.42</v>
      </c>
      <c r="J10" s="45"/>
      <c r="K10" s="45"/>
      <c r="L10" s="45"/>
      <c r="M10" s="45"/>
      <c r="N10" s="45"/>
      <c r="O10" s="45"/>
      <c r="P10" s="45">
        <f>データ!P6</f>
        <v>83.5</v>
      </c>
      <c r="Q10" s="45"/>
      <c r="R10" s="45"/>
      <c r="S10" s="45"/>
      <c r="T10" s="45"/>
      <c r="U10" s="45"/>
      <c r="V10" s="45"/>
      <c r="W10" s="45">
        <f>データ!Q6</f>
        <v>94.26</v>
      </c>
      <c r="X10" s="45"/>
      <c r="Y10" s="45"/>
      <c r="Z10" s="45"/>
      <c r="AA10" s="45"/>
      <c r="AB10" s="45"/>
      <c r="AC10" s="45"/>
      <c r="AD10" s="46">
        <f>データ!R6</f>
        <v>1870</v>
      </c>
      <c r="AE10" s="46"/>
      <c r="AF10" s="46"/>
      <c r="AG10" s="46"/>
      <c r="AH10" s="46"/>
      <c r="AI10" s="46"/>
      <c r="AJ10" s="46"/>
      <c r="AK10" s="2"/>
      <c r="AL10" s="46">
        <f>データ!V6</f>
        <v>60845</v>
      </c>
      <c r="AM10" s="46"/>
      <c r="AN10" s="46"/>
      <c r="AO10" s="46"/>
      <c r="AP10" s="46"/>
      <c r="AQ10" s="46"/>
      <c r="AR10" s="46"/>
      <c r="AS10" s="46"/>
      <c r="AT10" s="45">
        <f>データ!W6</f>
        <v>6.59</v>
      </c>
      <c r="AU10" s="45"/>
      <c r="AV10" s="45"/>
      <c r="AW10" s="45"/>
      <c r="AX10" s="45"/>
      <c r="AY10" s="45"/>
      <c r="AZ10" s="45"/>
      <c r="BA10" s="45"/>
      <c r="BB10" s="45">
        <f>データ!X6</f>
        <v>9232.93</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116</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114</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115</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【106.11】</v>
      </c>
      <c r="F85" s="12" t="str">
        <f>データ!AT6</f>
        <v>【3.15】</v>
      </c>
      <c r="G85" s="12" t="str">
        <f>データ!BE6</f>
        <v>【73.44】</v>
      </c>
      <c r="H85" s="12" t="str">
        <f>データ!BP6</f>
        <v>【652.82】</v>
      </c>
      <c r="I85" s="12" t="str">
        <f>データ!CA6</f>
        <v>【97.61】</v>
      </c>
      <c r="J85" s="12" t="str">
        <f>データ!CL6</f>
        <v>【138.29】</v>
      </c>
      <c r="K85" s="12" t="str">
        <f>データ!CW6</f>
        <v>【59.10】</v>
      </c>
      <c r="L85" s="12" t="str">
        <f>データ!DH6</f>
        <v>【95.82】</v>
      </c>
      <c r="M85" s="12" t="str">
        <f>データ!DS6</f>
        <v>【39.74】</v>
      </c>
      <c r="N85" s="12" t="str">
        <f>データ!ED6</f>
        <v>【7.62】</v>
      </c>
      <c r="O85" s="12" t="str">
        <f>データ!EO6</f>
        <v>【0.23】</v>
      </c>
    </row>
  </sheetData>
  <sheetProtection algorithmName="SHA-512" hashValue="rzte6fvp1eLFcAzwYjRrRK1DzI/W56Z/+K4VkcQuDxj9kVi5n5oBBcdfut+TeuORDwK42Tdhq21JP76LjMQd9g==" saltValue="thL+7WNUwjqaEMTx1hnub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2022</v>
      </c>
      <c r="C6" s="19">
        <f t="shared" ref="C6:X6" si="3">C7</f>
        <v>112437</v>
      </c>
      <c r="D6" s="19">
        <f t="shared" si="3"/>
        <v>46</v>
      </c>
      <c r="E6" s="19">
        <f t="shared" si="3"/>
        <v>17</v>
      </c>
      <c r="F6" s="19">
        <f t="shared" si="3"/>
        <v>1</v>
      </c>
      <c r="G6" s="19">
        <f t="shared" si="3"/>
        <v>0</v>
      </c>
      <c r="H6" s="19" t="str">
        <f t="shared" si="3"/>
        <v>埼玉県　吉川市</v>
      </c>
      <c r="I6" s="19" t="str">
        <f t="shared" si="3"/>
        <v>法適用</v>
      </c>
      <c r="J6" s="19" t="str">
        <f t="shared" si="3"/>
        <v>下水道事業</v>
      </c>
      <c r="K6" s="19" t="str">
        <f t="shared" si="3"/>
        <v>公共下水道</v>
      </c>
      <c r="L6" s="19" t="str">
        <f t="shared" si="3"/>
        <v>Bb1</v>
      </c>
      <c r="M6" s="19" t="str">
        <f t="shared" si="3"/>
        <v>非設置</v>
      </c>
      <c r="N6" s="20" t="str">
        <f t="shared" si="3"/>
        <v>-</v>
      </c>
      <c r="O6" s="20">
        <f t="shared" si="3"/>
        <v>82.42</v>
      </c>
      <c r="P6" s="20">
        <f t="shared" si="3"/>
        <v>83.5</v>
      </c>
      <c r="Q6" s="20">
        <f t="shared" si="3"/>
        <v>94.26</v>
      </c>
      <c r="R6" s="20">
        <f t="shared" si="3"/>
        <v>1870</v>
      </c>
      <c r="S6" s="20">
        <f t="shared" si="3"/>
        <v>73001</v>
      </c>
      <c r="T6" s="20">
        <f t="shared" si="3"/>
        <v>31.66</v>
      </c>
      <c r="U6" s="20">
        <f t="shared" si="3"/>
        <v>2305.7800000000002</v>
      </c>
      <c r="V6" s="20">
        <f t="shared" si="3"/>
        <v>60845</v>
      </c>
      <c r="W6" s="20">
        <f t="shared" si="3"/>
        <v>6.59</v>
      </c>
      <c r="X6" s="20">
        <f t="shared" si="3"/>
        <v>9232.93</v>
      </c>
      <c r="Y6" s="21" t="str">
        <f>IF(Y7="",NA(),Y7)</f>
        <v>-</v>
      </c>
      <c r="Z6" s="21">
        <f t="shared" ref="Z6:AH6" si="4">IF(Z7="",NA(),Z7)</f>
        <v>105.68</v>
      </c>
      <c r="AA6" s="21">
        <f t="shared" si="4"/>
        <v>108.8</v>
      </c>
      <c r="AB6" s="21">
        <f t="shared" si="4"/>
        <v>110.53</v>
      </c>
      <c r="AC6" s="21">
        <f t="shared" si="4"/>
        <v>111.17</v>
      </c>
      <c r="AD6" s="21" t="str">
        <f t="shared" si="4"/>
        <v>-</v>
      </c>
      <c r="AE6" s="21">
        <f t="shared" si="4"/>
        <v>110.81</v>
      </c>
      <c r="AF6" s="21">
        <f t="shared" si="4"/>
        <v>103.57</v>
      </c>
      <c r="AG6" s="21">
        <f t="shared" si="4"/>
        <v>109.78</v>
      </c>
      <c r="AH6" s="21">
        <f t="shared" si="4"/>
        <v>109.96</v>
      </c>
      <c r="AI6" s="20" t="str">
        <f>IF(AI7="","",IF(AI7="-","【-】","【"&amp;SUBSTITUTE(TEXT(AI7,"#,##0.00"),"-","△")&amp;"】"))</f>
        <v>【106.11】</v>
      </c>
      <c r="AJ6" s="21" t="str">
        <f>IF(AJ7="",NA(),AJ7)</f>
        <v>-</v>
      </c>
      <c r="AK6" s="20">
        <f t="shared" ref="AK6:AS6" si="5">IF(AK7="",NA(),AK7)</f>
        <v>0</v>
      </c>
      <c r="AL6" s="20">
        <f t="shared" si="5"/>
        <v>0</v>
      </c>
      <c r="AM6" s="20">
        <f t="shared" si="5"/>
        <v>0</v>
      </c>
      <c r="AN6" s="20">
        <f t="shared" si="5"/>
        <v>0</v>
      </c>
      <c r="AO6" s="21" t="str">
        <f t="shared" si="5"/>
        <v>-</v>
      </c>
      <c r="AP6" s="21">
        <f t="shared" si="5"/>
        <v>156.22</v>
      </c>
      <c r="AQ6" s="21">
        <f t="shared" si="5"/>
        <v>35.11</v>
      </c>
      <c r="AR6" s="21">
        <f t="shared" si="5"/>
        <v>9.36</v>
      </c>
      <c r="AS6" s="21">
        <f t="shared" si="5"/>
        <v>7.56</v>
      </c>
      <c r="AT6" s="20" t="str">
        <f>IF(AT7="","",IF(AT7="-","【-】","【"&amp;SUBSTITUTE(TEXT(AT7,"#,##0.00"),"-","△")&amp;"】"))</f>
        <v>【3.15】</v>
      </c>
      <c r="AU6" s="21" t="str">
        <f>IF(AU7="",NA(),AU7)</f>
        <v>-</v>
      </c>
      <c r="AV6" s="21">
        <f t="shared" ref="AV6:BD6" si="6">IF(AV7="",NA(),AV7)</f>
        <v>37.81</v>
      </c>
      <c r="AW6" s="21">
        <f t="shared" si="6"/>
        <v>56.29</v>
      </c>
      <c r="AX6" s="21">
        <f t="shared" si="6"/>
        <v>81.97</v>
      </c>
      <c r="AY6" s="21">
        <f t="shared" si="6"/>
        <v>113.69</v>
      </c>
      <c r="AZ6" s="21" t="str">
        <f t="shared" si="6"/>
        <v>-</v>
      </c>
      <c r="BA6" s="21">
        <f t="shared" si="6"/>
        <v>12.06</v>
      </c>
      <c r="BB6" s="21">
        <f t="shared" si="6"/>
        <v>76.62</v>
      </c>
      <c r="BC6" s="21">
        <f t="shared" si="6"/>
        <v>47.13</v>
      </c>
      <c r="BD6" s="21">
        <f t="shared" si="6"/>
        <v>50.85</v>
      </c>
      <c r="BE6" s="20" t="str">
        <f>IF(BE7="","",IF(BE7="-","【-】","【"&amp;SUBSTITUTE(TEXT(BE7,"#,##0.00"),"-","△")&amp;"】"))</f>
        <v>【73.44】</v>
      </c>
      <c r="BF6" s="21" t="str">
        <f>IF(BF7="",NA(),BF7)</f>
        <v>-</v>
      </c>
      <c r="BG6" s="21">
        <f t="shared" ref="BG6:BO6" si="7">IF(BG7="",NA(),BG7)</f>
        <v>393.98</v>
      </c>
      <c r="BH6" s="21">
        <f t="shared" si="7"/>
        <v>679.34</v>
      </c>
      <c r="BI6" s="21">
        <f t="shared" si="7"/>
        <v>674.33</v>
      </c>
      <c r="BJ6" s="21">
        <f t="shared" si="7"/>
        <v>686.39</v>
      </c>
      <c r="BK6" s="21" t="str">
        <f t="shared" si="7"/>
        <v>-</v>
      </c>
      <c r="BL6" s="21">
        <f t="shared" si="7"/>
        <v>1412.42</v>
      </c>
      <c r="BM6" s="21">
        <f t="shared" si="7"/>
        <v>1112.44</v>
      </c>
      <c r="BN6" s="21">
        <f t="shared" si="7"/>
        <v>788.62</v>
      </c>
      <c r="BO6" s="21">
        <f t="shared" si="7"/>
        <v>772.15</v>
      </c>
      <c r="BP6" s="20" t="str">
        <f>IF(BP7="","",IF(BP7="-","【-】","【"&amp;SUBSTITUTE(TEXT(BP7,"#,##0.00"),"-","△")&amp;"】"))</f>
        <v>【652.82】</v>
      </c>
      <c r="BQ6" s="21" t="str">
        <f>IF(BQ7="",NA(),BQ7)</f>
        <v>-</v>
      </c>
      <c r="BR6" s="21">
        <f t="shared" ref="BR6:BZ6" si="8">IF(BR7="",NA(),BR7)</f>
        <v>104.98</v>
      </c>
      <c r="BS6" s="21">
        <f t="shared" si="8"/>
        <v>134.93</v>
      </c>
      <c r="BT6" s="21">
        <f t="shared" si="8"/>
        <v>140.56</v>
      </c>
      <c r="BU6" s="21">
        <f t="shared" si="8"/>
        <v>134.77000000000001</v>
      </c>
      <c r="BV6" s="21" t="str">
        <f t="shared" si="8"/>
        <v>-</v>
      </c>
      <c r="BW6" s="21">
        <f t="shared" si="8"/>
        <v>92.42</v>
      </c>
      <c r="BX6" s="21">
        <f t="shared" si="8"/>
        <v>89.61</v>
      </c>
      <c r="BY6" s="21">
        <f t="shared" si="8"/>
        <v>99.88</v>
      </c>
      <c r="BZ6" s="21">
        <f t="shared" si="8"/>
        <v>98.82</v>
      </c>
      <c r="CA6" s="20" t="str">
        <f>IF(CA7="","",IF(CA7="-","【-】","【"&amp;SUBSTITUTE(TEXT(CA7,"#,##0.00"),"-","△")&amp;"】"))</f>
        <v>【97.61】</v>
      </c>
      <c r="CB6" s="21" t="str">
        <f>IF(CB7="",NA(),CB7)</f>
        <v>-</v>
      </c>
      <c r="CC6" s="21">
        <f t="shared" ref="CC6:CK6" si="9">IF(CC7="",NA(),CC7)</f>
        <v>100.93</v>
      </c>
      <c r="CD6" s="21">
        <f t="shared" si="9"/>
        <v>79.14</v>
      </c>
      <c r="CE6" s="21">
        <f t="shared" si="9"/>
        <v>77.5</v>
      </c>
      <c r="CF6" s="21">
        <f t="shared" si="9"/>
        <v>81.430000000000007</v>
      </c>
      <c r="CG6" s="21" t="str">
        <f t="shared" si="9"/>
        <v>-</v>
      </c>
      <c r="CH6" s="21">
        <f t="shared" si="9"/>
        <v>133.33000000000001</v>
      </c>
      <c r="CI6" s="21">
        <f t="shared" si="9"/>
        <v>115.51</v>
      </c>
      <c r="CJ6" s="21">
        <f t="shared" si="9"/>
        <v>126.94</v>
      </c>
      <c r="CK6" s="21">
        <f t="shared" si="9"/>
        <v>128.38999999999999</v>
      </c>
      <c r="CL6" s="20" t="str">
        <f>IF(CL7="","",IF(CL7="-","【-】","【"&amp;SUBSTITUTE(TEXT(CL7,"#,##0.00"),"-","△")&amp;"】"))</f>
        <v>【138.29】</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f t="shared" si="10"/>
        <v>82.83</v>
      </c>
      <c r="CV6" s="21">
        <f t="shared" si="10"/>
        <v>69.38</v>
      </c>
      <c r="CW6" s="20" t="str">
        <f>IF(CW7="","",IF(CW7="-","【-】","【"&amp;SUBSTITUTE(TEXT(CW7,"#,##0.00"),"-","△")&amp;"】"))</f>
        <v>【59.10】</v>
      </c>
      <c r="CX6" s="21" t="str">
        <f>IF(CX7="",NA(),CX7)</f>
        <v>-</v>
      </c>
      <c r="CY6" s="21">
        <f t="shared" ref="CY6:DG6" si="11">IF(CY7="",NA(),CY7)</f>
        <v>96.33</v>
      </c>
      <c r="CZ6" s="21">
        <f t="shared" si="11"/>
        <v>96.45</v>
      </c>
      <c r="DA6" s="21">
        <f t="shared" si="11"/>
        <v>96.94</v>
      </c>
      <c r="DB6" s="21">
        <f t="shared" si="11"/>
        <v>97.05</v>
      </c>
      <c r="DC6" s="21" t="str">
        <f t="shared" si="11"/>
        <v>-</v>
      </c>
      <c r="DD6" s="21">
        <f t="shared" si="11"/>
        <v>90.26</v>
      </c>
      <c r="DE6" s="21">
        <f t="shared" si="11"/>
        <v>88.26</v>
      </c>
      <c r="DF6" s="21">
        <f t="shared" si="11"/>
        <v>95.73</v>
      </c>
      <c r="DG6" s="21">
        <f t="shared" si="11"/>
        <v>96.1</v>
      </c>
      <c r="DH6" s="20" t="str">
        <f>IF(DH7="","",IF(DH7="-","【-】","【"&amp;SUBSTITUTE(TEXT(DH7,"#,##0.00"),"-","△")&amp;"】"))</f>
        <v>【95.82】</v>
      </c>
      <c r="DI6" s="21" t="str">
        <f>IF(DI7="",NA(),DI7)</f>
        <v>-</v>
      </c>
      <c r="DJ6" s="21">
        <f t="shared" ref="DJ6:DR6" si="12">IF(DJ7="",NA(),DJ7)</f>
        <v>2.96</v>
      </c>
      <c r="DK6" s="21">
        <f t="shared" si="12"/>
        <v>5.85</v>
      </c>
      <c r="DL6" s="21">
        <f t="shared" si="12"/>
        <v>8.6300000000000008</v>
      </c>
      <c r="DM6" s="21">
        <f t="shared" si="12"/>
        <v>11.43</v>
      </c>
      <c r="DN6" s="21" t="str">
        <f t="shared" si="12"/>
        <v>-</v>
      </c>
      <c r="DO6" s="21">
        <f t="shared" si="12"/>
        <v>14.51</v>
      </c>
      <c r="DP6" s="21">
        <f t="shared" si="12"/>
        <v>4.4400000000000004</v>
      </c>
      <c r="DQ6" s="21">
        <f t="shared" si="12"/>
        <v>22.34</v>
      </c>
      <c r="DR6" s="21">
        <f t="shared" si="12"/>
        <v>24.65</v>
      </c>
      <c r="DS6" s="20" t="str">
        <f>IF(DS7="","",IF(DS7="-","【-】","【"&amp;SUBSTITUTE(TEXT(DS7,"#,##0.00"),"-","△")&amp;"】"))</f>
        <v>【39.74】</v>
      </c>
      <c r="DT6" s="21" t="str">
        <f>IF(DT7="",NA(),DT7)</f>
        <v>-</v>
      </c>
      <c r="DU6" s="20">
        <f t="shared" ref="DU6:EC6" si="13">IF(DU7="",NA(),DU7)</f>
        <v>0</v>
      </c>
      <c r="DV6" s="20">
        <f t="shared" si="13"/>
        <v>0</v>
      </c>
      <c r="DW6" s="20">
        <f t="shared" si="13"/>
        <v>0</v>
      </c>
      <c r="DX6" s="20">
        <f t="shared" si="13"/>
        <v>0</v>
      </c>
      <c r="DY6" s="21" t="str">
        <f t="shared" si="13"/>
        <v>-</v>
      </c>
      <c r="DZ6" s="20">
        <f t="shared" si="13"/>
        <v>0</v>
      </c>
      <c r="EA6" s="20">
        <f t="shared" si="13"/>
        <v>0</v>
      </c>
      <c r="EB6" s="21">
        <f t="shared" si="13"/>
        <v>1.94</v>
      </c>
      <c r="EC6" s="21">
        <f t="shared" si="13"/>
        <v>2.42</v>
      </c>
      <c r="ED6" s="20" t="str">
        <f>IF(ED7="","",IF(ED7="-","【-】","【"&amp;SUBSTITUTE(TEXT(ED7,"#,##0.00"),"-","△")&amp;"】"))</f>
        <v>【7.62】</v>
      </c>
      <c r="EE6" s="21" t="str">
        <f>IF(EE7="",NA(),EE7)</f>
        <v>-</v>
      </c>
      <c r="EF6" s="20">
        <f t="shared" ref="EF6:EN6" si="14">IF(EF7="",NA(),EF7)</f>
        <v>0</v>
      </c>
      <c r="EG6" s="20">
        <f t="shared" si="14"/>
        <v>0</v>
      </c>
      <c r="EH6" s="20">
        <f t="shared" si="14"/>
        <v>0</v>
      </c>
      <c r="EI6" s="20">
        <f t="shared" si="14"/>
        <v>0</v>
      </c>
      <c r="EJ6" s="21" t="str">
        <f t="shared" si="14"/>
        <v>-</v>
      </c>
      <c r="EK6" s="21">
        <f t="shared" si="14"/>
        <v>0.01</v>
      </c>
      <c r="EL6" s="21">
        <f t="shared" si="14"/>
        <v>0.01</v>
      </c>
      <c r="EM6" s="21">
        <f t="shared" si="14"/>
        <v>0.35</v>
      </c>
      <c r="EN6" s="21">
        <f t="shared" si="14"/>
        <v>0.1</v>
      </c>
      <c r="EO6" s="20" t="str">
        <f>IF(EO7="","",IF(EO7="-","【-】","【"&amp;SUBSTITUTE(TEXT(EO7,"#,##0.00"),"-","△")&amp;"】"))</f>
        <v>【0.23】</v>
      </c>
    </row>
    <row r="7" spans="1:148" s="22" customFormat="1" x14ac:dyDescent="0.15">
      <c r="A7" s="14"/>
      <c r="B7" s="23">
        <v>2022</v>
      </c>
      <c r="C7" s="23">
        <v>112437</v>
      </c>
      <c r="D7" s="23">
        <v>46</v>
      </c>
      <c r="E7" s="23">
        <v>17</v>
      </c>
      <c r="F7" s="23">
        <v>1</v>
      </c>
      <c r="G7" s="23">
        <v>0</v>
      </c>
      <c r="H7" s="23" t="s">
        <v>96</v>
      </c>
      <c r="I7" s="23" t="s">
        <v>97</v>
      </c>
      <c r="J7" s="23" t="s">
        <v>98</v>
      </c>
      <c r="K7" s="23" t="s">
        <v>99</v>
      </c>
      <c r="L7" s="23" t="s">
        <v>100</v>
      </c>
      <c r="M7" s="23" t="s">
        <v>101</v>
      </c>
      <c r="N7" s="24" t="s">
        <v>102</v>
      </c>
      <c r="O7" s="24">
        <v>82.42</v>
      </c>
      <c r="P7" s="24">
        <v>83.5</v>
      </c>
      <c r="Q7" s="24">
        <v>94.26</v>
      </c>
      <c r="R7" s="24">
        <v>1870</v>
      </c>
      <c r="S7" s="24">
        <v>73001</v>
      </c>
      <c r="T7" s="24">
        <v>31.66</v>
      </c>
      <c r="U7" s="24">
        <v>2305.7800000000002</v>
      </c>
      <c r="V7" s="24">
        <v>60845</v>
      </c>
      <c r="W7" s="24">
        <v>6.59</v>
      </c>
      <c r="X7" s="24">
        <v>9232.93</v>
      </c>
      <c r="Y7" s="24" t="s">
        <v>102</v>
      </c>
      <c r="Z7" s="24">
        <v>105.68</v>
      </c>
      <c r="AA7" s="24">
        <v>108.8</v>
      </c>
      <c r="AB7" s="24">
        <v>110.53</v>
      </c>
      <c r="AC7" s="24">
        <v>111.17</v>
      </c>
      <c r="AD7" s="24" t="s">
        <v>102</v>
      </c>
      <c r="AE7" s="24">
        <v>110.81</v>
      </c>
      <c r="AF7" s="24">
        <v>103.57</v>
      </c>
      <c r="AG7" s="24">
        <v>109.78</v>
      </c>
      <c r="AH7" s="24">
        <v>109.96</v>
      </c>
      <c r="AI7" s="24">
        <v>106.11</v>
      </c>
      <c r="AJ7" s="24" t="s">
        <v>102</v>
      </c>
      <c r="AK7" s="24">
        <v>0</v>
      </c>
      <c r="AL7" s="24">
        <v>0</v>
      </c>
      <c r="AM7" s="24">
        <v>0</v>
      </c>
      <c r="AN7" s="24">
        <v>0</v>
      </c>
      <c r="AO7" s="24" t="s">
        <v>102</v>
      </c>
      <c r="AP7" s="24">
        <v>156.22</v>
      </c>
      <c r="AQ7" s="24">
        <v>35.11</v>
      </c>
      <c r="AR7" s="24">
        <v>9.36</v>
      </c>
      <c r="AS7" s="24">
        <v>7.56</v>
      </c>
      <c r="AT7" s="24">
        <v>3.15</v>
      </c>
      <c r="AU7" s="24" t="s">
        <v>102</v>
      </c>
      <c r="AV7" s="24">
        <v>37.81</v>
      </c>
      <c r="AW7" s="24">
        <v>56.29</v>
      </c>
      <c r="AX7" s="24">
        <v>81.97</v>
      </c>
      <c r="AY7" s="24">
        <v>113.69</v>
      </c>
      <c r="AZ7" s="24" t="s">
        <v>102</v>
      </c>
      <c r="BA7" s="24">
        <v>12.06</v>
      </c>
      <c r="BB7" s="24">
        <v>76.62</v>
      </c>
      <c r="BC7" s="24">
        <v>47.13</v>
      </c>
      <c r="BD7" s="24">
        <v>50.85</v>
      </c>
      <c r="BE7" s="24">
        <v>73.44</v>
      </c>
      <c r="BF7" s="24" t="s">
        <v>102</v>
      </c>
      <c r="BG7" s="24">
        <v>393.98</v>
      </c>
      <c r="BH7" s="24">
        <v>679.34</v>
      </c>
      <c r="BI7" s="24">
        <v>674.33</v>
      </c>
      <c r="BJ7" s="24">
        <v>686.39</v>
      </c>
      <c r="BK7" s="24" t="s">
        <v>102</v>
      </c>
      <c r="BL7" s="24">
        <v>1412.42</v>
      </c>
      <c r="BM7" s="24">
        <v>1112.44</v>
      </c>
      <c r="BN7" s="24">
        <v>788.62</v>
      </c>
      <c r="BO7" s="24">
        <v>772.15</v>
      </c>
      <c r="BP7" s="24">
        <v>652.82000000000005</v>
      </c>
      <c r="BQ7" s="24" t="s">
        <v>102</v>
      </c>
      <c r="BR7" s="24">
        <v>104.98</v>
      </c>
      <c r="BS7" s="24">
        <v>134.93</v>
      </c>
      <c r="BT7" s="24">
        <v>140.56</v>
      </c>
      <c r="BU7" s="24">
        <v>134.77000000000001</v>
      </c>
      <c r="BV7" s="24" t="s">
        <v>102</v>
      </c>
      <c r="BW7" s="24">
        <v>92.42</v>
      </c>
      <c r="BX7" s="24">
        <v>89.61</v>
      </c>
      <c r="BY7" s="24">
        <v>99.88</v>
      </c>
      <c r="BZ7" s="24">
        <v>98.82</v>
      </c>
      <c r="CA7" s="24">
        <v>97.61</v>
      </c>
      <c r="CB7" s="24" t="s">
        <v>102</v>
      </c>
      <c r="CC7" s="24">
        <v>100.93</v>
      </c>
      <c r="CD7" s="24">
        <v>79.14</v>
      </c>
      <c r="CE7" s="24">
        <v>77.5</v>
      </c>
      <c r="CF7" s="24">
        <v>81.430000000000007</v>
      </c>
      <c r="CG7" s="24" t="s">
        <v>102</v>
      </c>
      <c r="CH7" s="24">
        <v>133.33000000000001</v>
      </c>
      <c r="CI7" s="24">
        <v>115.51</v>
      </c>
      <c r="CJ7" s="24">
        <v>126.94</v>
      </c>
      <c r="CK7" s="24">
        <v>128.38999999999999</v>
      </c>
      <c r="CL7" s="24">
        <v>138.29</v>
      </c>
      <c r="CM7" s="24" t="s">
        <v>102</v>
      </c>
      <c r="CN7" s="24" t="s">
        <v>102</v>
      </c>
      <c r="CO7" s="24" t="s">
        <v>102</v>
      </c>
      <c r="CP7" s="24" t="s">
        <v>102</v>
      </c>
      <c r="CQ7" s="24" t="s">
        <v>102</v>
      </c>
      <c r="CR7" s="24" t="s">
        <v>102</v>
      </c>
      <c r="CS7" s="24" t="s">
        <v>102</v>
      </c>
      <c r="CT7" s="24" t="s">
        <v>102</v>
      </c>
      <c r="CU7" s="24">
        <v>82.83</v>
      </c>
      <c r="CV7" s="24">
        <v>69.38</v>
      </c>
      <c r="CW7" s="24">
        <v>59.1</v>
      </c>
      <c r="CX7" s="24" t="s">
        <v>102</v>
      </c>
      <c r="CY7" s="24">
        <v>96.33</v>
      </c>
      <c r="CZ7" s="24">
        <v>96.45</v>
      </c>
      <c r="DA7" s="24">
        <v>96.94</v>
      </c>
      <c r="DB7" s="24">
        <v>97.05</v>
      </c>
      <c r="DC7" s="24" t="s">
        <v>102</v>
      </c>
      <c r="DD7" s="24">
        <v>90.26</v>
      </c>
      <c r="DE7" s="24">
        <v>88.26</v>
      </c>
      <c r="DF7" s="24">
        <v>95.73</v>
      </c>
      <c r="DG7" s="24">
        <v>96.1</v>
      </c>
      <c r="DH7" s="24">
        <v>95.82</v>
      </c>
      <c r="DI7" s="24" t="s">
        <v>102</v>
      </c>
      <c r="DJ7" s="24">
        <v>2.96</v>
      </c>
      <c r="DK7" s="24">
        <v>5.85</v>
      </c>
      <c r="DL7" s="24">
        <v>8.6300000000000008</v>
      </c>
      <c r="DM7" s="24">
        <v>11.43</v>
      </c>
      <c r="DN7" s="24" t="s">
        <v>102</v>
      </c>
      <c r="DO7" s="24">
        <v>14.51</v>
      </c>
      <c r="DP7" s="24">
        <v>4.4400000000000004</v>
      </c>
      <c r="DQ7" s="24">
        <v>22.34</v>
      </c>
      <c r="DR7" s="24">
        <v>24.65</v>
      </c>
      <c r="DS7" s="24">
        <v>39.74</v>
      </c>
      <c r="DT7" s="24" t="s">
        <v>102</v>
      </c>
      <c r="DU7" s="24">
        <v>0</v>
      </c>
      <c r="DV7" s="24">
        <v>0</v>
      </c>
      <c r="DW7" s="24">
        <v>0</v>
      </c>
      <c r="DX7" s="24">
        <v>0</v>
      </c>
      <c r="DY7" s="24" t="s">
        <v>102</v>
      </c>
      <c r="DZ7" s="24">
        <v>0</v>
      </c>
      <c r="EA7" s="24">
        <v>0</v>
      </c>
      <c r="EB7" s="24">
        <v>1.94</v>
      </c>
      <c r="EC7" s="24">
        <v>2.42</v>
      </c>
      <c r="ED7" s="24">
        <v>7.62</v>
      </c>
      <c r="EE7" s="24" t="s">
        <v>102</v>
      </c>
      <c r="EF7" s="24">
        <v>0</v>
      </c>
      <c r="EG7" s="24">
        <v>0</v>
      </c>
      <c r="EH7" s="24">
        <v>0</v>
      </c>
      <c r="EI7" s="24">
        <v>0</v>
      </c>
      <c r="EJ7" s="24" t="s">
        <v>102</v>
      </c>
      <c r="EK7" s="24">
        <v>0.01</v>
      </c>
      <c r="EL7" s="24">
        <v>0.01</v>
      </c>
      <c r="EM7" s="24">
        <v>0.35</v>
      </c>
      <c r="EN7" s="24">
        <v>0.1</v>
      </c>
      <c r="EO7" s="24">
        <v>0.23</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8" x14ac:dyDescent="0.15">
      <c r="B11">
        <v>4</v>
      </c>
      <c r="C11">
        <v>3</v>
      </c>
      <c r="D11">
        <v>2</v>
      </c>
      <c r="E11">
        <v>1</v>
      </c>
      <c r="F11">
        <v>0</v>
      </c>
      <c r="G11" t="s">
        <v>108</v>
      </c>
    </row>
    <row r="12" spans="1:148" x14ac:dyDescent="0.15">
      <c r="B12">
        <v>1</v>
      </c>
      <c r="C12">
        <v>1</v>
      </c>
      <c r="D12">
        <v>2</v>
      </c>
      <c r="E12">
        <v>3</v>
      </c>
      <c r="F12">
        <v>4</v>
      </c>
      <c r="G12" t="s">
        <v>109</v>
      </c>
    </row>
    <row r="13" spans="1:148" x14ac:dyDescent="0.15">
      <c r="B13" t="s">
        <v>110</v>
      </c>
      <c r="C13" t="s">
        <v>111</v>
      </c>
      <c r="D13" t="s">
        <v>112</v>
      </c>
      <c r="E13" t="s">
        <v>111</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kasen</cp:lastModifiedBy>
  <cp:lastPrinted>2024-02-01T06:28:12Z</cp:lastPrinted>
  <dcterms:created xsi:type="dcterms:W3CDTF">2023-12-12T00:44:37Z</dcterms:created>
  <dcterms:modified xsi:type="dcterms:W3CDTF">2024-02-21T04:59:56Z</dcterms:modified>
  <cp:category/>
</cp:coreProperties>
</file>